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40" activeTab="0"/>
  </bookViews>
  <sheets>
    <sheet name="Hardware Kit" sheetId="1" r:id="rId1"/>
  </sheets>
  <definedNames/>
  <calcPr fullCalcOnLoad="1"/>
</workbook>
</file>

<file path=xl/sharedStrings.xml><?xml version="1.0" encoding="utf-8"?>
<sst xmlns="http://schemas.openxmlformats.org/spreadsheetml/2006/main" count="94" uniqueCount="83">
  <si>
    <t>9452K21</t>
  </si>
  <si>
    <t>9452K87</t>
  </si>
  <si>
    <t xml:space="preserve">9637K26 </t>
  </si>
  <si>
    <t>8585K207</t>
  </si>
  <si>
    <t>Polycarbonate Round Tube, 1-1/2" OD, 1-3/8" ID, Clear, 8' Long</t>
  </si>
  <si>
    <t>Oil-Resistant Buna-N O-Ring, 1/16 Fractional Width, Dash Number 012</t>
  </si>
  <si>
    <t>90273A108</t>
  </si>
  <si>
    <t>Flat Head Screw, 4-40 Thread Size, 3/8" length</t>
  </si>
  <si>
    <t xml:space="preserve">93330A507 </t>
  </si>
  <si>
    <t>Female Threaded Round Standoff, Aluminum, 1/4" OD, 11/32" Long, 4-40 Thread Size</t>
  </si>
  <si>
    <t>McMaster Part#</t>
  </si>
  <si>
    <t>Description</t>
  </si>
  <si>
    <t>K26 Compression Spring, Spring-Tempered Steel, 11.0" Long,.844" OD, .08" Wire</t>
  </si>
  <si>
    <t>Cut Lengths</t>
  </si>
  <si>
    <t xml:space="preserve"> 90480A195</t>
  </si>
  <si>
    <t>O-Ring Dash 123 (1-3/8" Od x 1-3/16" ID)</t>
  </si>
  <si>
    <t>List #</t>
  </si>
  <si>
    <t>Hex Nut, 10-32 Thread Size</t>
  </si>
  <si>
    <t>Aluminum Ramrod Core, 1/2" OD x .344" ID</t>
  </si>
  <si>
    <t>Item $</t>
  </si>
  <si>
    <t>Item sub-t</t>
  </si>
  <si>
    <t>Sub-Total:</t>
  </si>
  <si>
    <t>89965K357</t>
  </si>
  <si>
    <t>FastenerSuperstore</t>
  </si>
  <si>
    <t>W.B. Jones</t>
  </si>
  <si>
    <t>90276A837</t>
  </si>
  <si>
    <t>W.J. Roberts</t>
  </si>
  <si>
    <t>Li De</t>
  </si>
  <si>
    <t>Alternate Supplier</t>
  </si>
  <si>
    <t>Tools Used</t>
  </si>
  <si>
    <t>Labor (min)</t>
  </si>
  <si>
    <t>Alt Part #</t>
  </si>
  <si>
    <t>Table Saw, Deburring Tool</t>
  </si>
  <si>
    <t>Band Saw, Disc Sander</t>
  </si>
  <si>
    <t>Table Saw, Disc Sander, 60-degree countersink, power drill</t>
  </si>
  <si>
    <t>Labor:</t>
  </si>
  <si>
    <t>min</t>
  </si>
  <si>
    <t>Packaging</t>
  </si>
  <si>
    <t>A1/4R 11/31 0440</t>
  </si>
  <si>
    <t>Grainger</t>
  </si>
  <si>
    <t>Wholesale:</t>
  </si>
  <si>
    <t>1/6 x 3/4" steel spring pins</t>
  </si>
  <si>
    <t>B70123</t>
  </si>
  <si>
    <t>B70012</t>
  </si>
  <si>
    <t>TheORingStore.com</t>
  </si>
  <si>
    <t>Low-Strength Steel Threaded Rod, Zinc Plated, 10-32 Thread, 3 Feet Long, Fully Threaded</t>
  </si>
  <si>
    <t>L Rate:</t>
  </si>
  <si>
    <t>hr</t>
  </si>
  <si>
    <t>L Rate m</t>
  </si>
  <si>
    <t>L Cost:</t>
  </si>
  <si>
    <t>Profit</t>
  </si>
  <si>
    <t>19NT06</t>
  </si>
  <si>
    <t>M + L:</t>
  </si>
  <si>
    <t>94639A205</t>
  </si>
  <si>
    <t>one at 5.2" length</t>
  </si>
  <si>
    <t>Oil-Resistant Buna-N O-Ring, 1/16 Fractional Width, Dash Number 011</t>
  </si>
  <si>
    <t>B70011</t>
  </si>
  <si>
    <t>OnlineMetals</t>
  </si>
  <si>
    <t>one at 6" length</t>
  </si>
  <si>
    <t>5.5"</t>
  </si>
  <si>
    <t>PetroTech Extrusion</t>
  </si>
  <si>
    <t>PC-09</t>
  </si>
  <si>
    <t>9452K19</t>
  </si>
  <si>
    <t>Nylon Spacer, #4, 1/4" OD, 3/4" Length</t>
  </si>
  <si>
    <t>three at 13" length, two at 8.25" length</t>
  </si>
  <si>
    <t>3/32" Elastic Cord</t>
  </si>
  <si>
    <t>14 inches</t>
  </si>
  <si>
    <t>8858T81</t>
  </si>
  <si>
    <t>89965K471</t>
  </si>
  <si>
    <t>Aluminum Tubing, 5/16" OD, .215" ID</t>
  </si>
  <si>
    <t>1/8" Elastic Cord</t>
  </si>
  <si>
    <t>15 Inches</t>
  </si>
  <si>
    <t>8858T82</t>
  </si>
  <si>
    <t>Carboard Box</t>
  </si>
  <si>
    <t>Aluminum, 16mm OD, 13mm ID</t>
  </si>
  <si>
    <t>Small Bag</t>
  </si>
  <si>
    <t>Larger Bag</t>
  </si>
  <si>
    <t>Qty/Length</t>
  </si>
  <si>
    <t>one at 7.09"</t>
  </si>
  <si>
    <t>one at 4.43" length</t>
  </si>
  <si>
    <t>10-32 Long screw (1-3/4")</t>
  </si>
  <si>
    <t>Oil-Resistant Buna-N O-Ring, 1/16 Fractional Width, Dash Number 016</t>
  </si>
  <si>
    <t>B70016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</si>
</sst>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[$$-409]#,##0.00;[Red]\-[$$-409]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9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64" fontId="1" fillId="0" borderId="0" xfId="44" applyNumberFormat="1" applyFont="1" applyFill="1" applyBorder="1" applyAlignment="1" applyProtection="1">
      <alignment/>
      <protection/>
    </xf>
    <xf numFmtId="0" fontId="0" fillId="0" borderId="0" xfId="0" applyFont="1" applyAlignment="1">
      <alignment vertical="center" wrapText="1"/>
    </xf>
    <xf numFmtId="164" fontId="1" fillId="0" borderId="0" xfId="44" applyNumberFormat="1" applyFont="1" applyFill="1" applyBorder="1" applyAlignment="1" applyProtection="1">
      <alignment wrapText="1"/>
      <protection/>
    </xf>
    <xf numFmtId="0" fontId="2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4" fontId="0" fillId="0" borderId="0" xfId="44" applyFill="1" applyBorder="1" applyAlignment="1" applyProtection="1">
      <alignment wrapText="1"/>
      <protection/>
    </xf>
    <xf numFmtId="43" fontId="0" fillId="0" borderId="0" xfId="0" applyNumberFormat="1" applyFont="1" applyAlignment="1">
      <alignment/>
    </xf>
    <xf numFmtId="164" fontId="0" fillId="0" borderId="0" xfId="44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"/>
  <sheetViews>
    <sheetView tabSelected="1" zoomScalePageLayoutView="0" workbookViewId="0" topLeftCell="A1">
      <selection activeCell="C6" sqref="C6"/>
    </sheetView>
  </sheetViews>
  <sheetFormatPr defaultColWidth="11.57421875" defaultRowHeight="22.5" customHeight="1"/>
  <cols>
    <col min="1" max="1" width="22.421875" style="2" customWidth="1"/>
    <col min="2" max="2" width="11.57421875" style="2" customWidth="1"/>
    <col min="3" max="3" width="71.00390625" style="5" customWidth="1"/>
    <col min="4" max="4" width="31.421875" style="5" customWidth="1"/>
    <col min="5" max="5" width="3.8515625" style="6" customWidth="1"/>
    <col min="6" max="8" width="11.57421875" style="2" customWidth="1"/>
    <col min="9" max="9" width="19.57421875" style="2" customWidth="1"/>
    <col min="10" max="10" width="10.8515625" style="2" customWidth="1"/>
    <col min="11" max="11" width="11.57421875" style="2" customWidth="1"/>
    <col min="12" max="12" width="13.28125" style="2" customWidth="1"/>
    <col min="13" max="13" width="13.140625" style="2" customWidth="1"/>
    <col min="14" max="16384" width="11.57421875" style="2" customWidth="1"/>
  </cols>
  <sheetData>
    <row r="1" ht="21.75" customHeight="1">
      <c r="B1" s="2">
        <v>1</v>
      </c>
    </row>
    <row r="2" spans="1:13" s="4" customFormat="1" ht="12.75" customHeight="1">
      <c r="A2" s="1" t="s">
        <v>16</v>
      </c>
      <c r="B2" s="1" t="s">
        <v>77</v>
      </c>
      <c r="C2" s="7" t="s">
        <v>11</v>
      </c>
      <c r="D2" s="7" t="s">
        <v>13</v>
      </c>
      <c r="E2" s="8"/>
      <c r="F2" s="1" t="s">
        <v>10</v>
      </c>
      <c r="G2" s="8" t="s">
        <v>19</v>
      </c>
      <c r="H2" s="8" t="s">
        <v>20</v>
      </c>
      <c r="I2" s="8" t="s">
        <v>28</v>
      </c>
      <c r="J2" s="8" t="s">
        <v>31</v>
      </c>
      <c r="K2" s="8" t="s">
        <v>29</v>
      </c>
      <c r="L2" s="8" t="s">
        <v>30</v>
      </c>
      <c r="M2" s="8"/>
    </row>
    <row r="3" spans="1:12" s="21" customFormat="1" ht="26.25" customHeight="1">
      <c r="A3" s="10"/>
      <c r="B3" s="10">
        <v>0.5</v>
      </c>
      <c r="C3" s="17" t="s">
        <v>12</v>
      </c>
      <c r="D3" s="17" t="s">
        <v>59</v>
      </c>
      <c r="E3" s="8"/>
      <c r="F3" s="10" t="s">
        <v>2</v>
      </c>
      <c r="G3" s="8">
        <v>0.9</v>
      </c>
      <c r="H3" s="8">
        <f>SUM(B3*G3)</f>
        <v>0.45</v>
      </c>
      <c r="I3" s="21" t="s">
        <v>24</v>
      </c>
      <c r="K3" s="10"/>
      <c r="L3" s="21">
        <v>0</v>
      </c>
    </row>
    <row r="4" spans="2:12" ht="22.5" customHeight="1">
      <c r="B4" s="3">
        <v>1</v>
      </c>
      <c r="C4" s="13" t="s">
        <v>4</v>
      </c>
      <c r="D4" s="11" t="s">
        <v>54</v>
      </c>
      <c r="E4" s="8"/>
      <c r="F4" s="2" t="s">
        <v>3</v>
      </c>
      <c r="G4" s="8">
        <v>0.5</v>
      </c>
      <c r="H4" s="8">
        <f aca="true" t="shared" si="0" ref="H4:H9">SUM(B4*G4)</f>
        <v>0.5</v>
      </c>
      <c r="I4" s="2" t="s">
        <v>60</v>
      </c>
      <c r="J4" s="2" t="s">
        <v>61</v>
      </c>
      <c r="K4" s="3" t="s">
        <v>32</v>
      </c>
      <c r="L4" s="2">
        <v>0.3</v>
      </c>
    </row>
    <row r="5" spans="1:12" ht="22.5" customHeight="1">
      <c r="A5" s="15"/>
      <c r="B5" s="16">
        <v>55.5</v>
      </c>
      <c r="C5" s="13" t="s">
        <v>45</v>
      </c>
      <c r="D5" s="13" t="s">
        <v>64</v>
      </c>
      <c r="E5" s="8"/>
      <c r="F5" s="12" t="s">
        <v>3</v>
      </c>
      <c r="G5" s="8">
        <v>0.023</v>
      </c>
      <c r="H5" s="8">
        <f t="shared" si="0"/>
        <v>1.2765</v>
      </c>
      <c r="I5" s="2" t="s">
        <v>39</v>
      </c>
      <c r="J5" s="12" t="s">
        <v>51</v>
      </c>
      <c r="K5" s="3" t="s">
        <v>33</v>
      </c>
      <c r="L5" s="2">
        <v>1</v>
      </c>
    </row>
    <row r="6" spans="1:12" ht="22.5" customHeight="1">
      <c r="A6" s="12"/>
      <c r="B6" s="16">
        <v>13</v>
      </c>
      <c r="C6" s="13" t="s">
        <v>17</v>
      </c>
      <c r="D6" s="13"/>
      <c r="E6" s="8"/>
      <c r="F6" s="12" t="s">
        <v>14</v>
      </c>
      <c r="G6" s="8">
        <v>0.03</v>
      </c>
      <c r="H6" s="8">
        <f t="shared" si="0"/>
        <v>0.39</v>
      </c>
      <c r="I6" s="2" t="s">
        <v>23</v>
      </c>
      <c r="J6" s="2">
        <v>153191</v>
      </c>
      <c r="K6" s="3"/>
      <c r="L6" s="2">
        <v>0</v>
      </c>
    </row>
    <row r="7" spans="1:256" ht="22.5" customHeight="1">
      <c r="A7" s="12"/>
      <c r="B7" s="16">
        <v>14</v>
      </c>
      <c r="C7" s="13" t="s">
        <v>65</v>
      </c>
      <c r="D7" s="13" t="s">
        <v>66</v>
      </c>
      <c r="F7" s="12" t="s">
        <v>67</v>
      </c>
      <c r="G7" s="6">
        <v>0.012</v>
      </c>
      <c r="H7" s="8">
        <f t="shared" si="0"/>
        <v>0.168</v>
      </c>
      <c r="I7"/>
      <c r="J7"/>
      <c r="K7" s="18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2.5" customHeight="1">
      <c r="A8" s="12"/>
      <c r="B8" s="16">
        <v>15</v>
      </c>
      <c r="C8" s="13" t="s">
        <v>70</v>
      </c>
      <c r="D8" s="13" t="s">
        <v>71</v>
      </c>
      <c r="F8" s="12" t="s">
        <v>72</v>
      </c>
      <c r="G8" s="6">
        <v>0.016</v>
      </c>
      <c r="H8" s="8">
        <f t="shared" si="0"/>
        <v>0.24</v>
      </c>
      <c r="I8"/>
      <c r="J8"/>
      <c r="K8" s="1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2.5" customHeight="1">
      <c r="A9" s="12"/>
      <c r="B9" s="16">
        <v>10</v>
      </c>
      <c r="C9" s="13" t="s">
        <v>41</v>
      </c>
      <c r="D9" s="13"/>
      <c r="F9" s="12"/>
      <c r="G9" s="6">
        <v>0.02</v>
      </c>
      <c r="H9" s="8">
        <f t="shared" si="0"/>
        <v>0.2</v>
      </c>
      <c r="I9" s="2" t="s">
        <v>23</v>
      </c>
      <c r="J9">
        <v>118488</v>
      </c>
      <c r="K9" s="18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13" ht="22.5" customHeight="1">
      <c r="A10" s="12"/>
      <c r="B10" s="12">
        <v>3</v>
      </c>
      <c r="C10" s="13" t="s">
        <v>5</v>
      </c>
      <c r="D10" s="13"/>
      <c r="F10" s="12" t="s">
        <v>0</v>
      </c>
      <c r="G10" s="6">
        <v>0.02</v>
      </c>
      <c r="H10" s="8">
        <f aca="true" t="shared" si="1" ref="H10:H23">SUM(B10*G10)</f>
        <v>0.06</v>
      </c>
      <c r="I10" s="12" t="s">
        <v>44</v>
      </c>
      <c r="J10" s="12" t="s">
        <v>43</v>
      </c>
      <c r="K10" s="16"/>
      <c r="L10" s="12">
        <v>0</v>
      </c>
      <c r="M10" s="21"/>
    </row>
    <row r="11" spans="1:13" ht="22.5" customHeight="1">
      <c r="A11" s="12"/>
      <c r="B11" s="16">
        <v>4</v>
      </c>
      <c r="C11" s="13" t="s">
        <v>15</v>
      </c>
      <c r="D11" s="13"/>
      <c r="E11" s="8"/>
      <c r="F11" s="12" t="s">
        <v>1</v>
      </c>
      <c r="G11" s="6">
        <v>0.03</v>
      </c>
      <c r="H11" s="8">
        <f t="shared" si="1"/>
        <v>0.12</v>
      </c>
      <c r="I11" s="12" t="s">
        <v>44</v>
      </c>
      <c r="J11" s="12" t="s">
        <v>42</v>
      </c>
      <c r="K11" s="16"/>
      <c r="L11" s="12">
        <v>0</v>
      </c>
      <c r="M11" s="12"/>
    </row>
    <row r="12" spans="1:13" ht="22.5" customHeight="1">
      <c r="A12" s="12"/>
      <c r="B12" s="12">
        <v>3</v>
      </c>
      <c r="C12" s="13" t="s">
        <v>55</v>
      </c>
      <c r="D12" s="13"/>
      <c r="F12" s="12" t="s">
        <v>62</v>
      </c>
      <c r="G12" s="6">
        <v>0.02</v>
      </c>
      <c r="H12" s="8">
        <f>SUM(B12*G12)</f>
        <v>0.06</v>
      </c>
      <c r="I12" s="12" t="s">
        <v>44</v>
      </c>
      <c r="J12" s="12" t="s">
        <v>56</v>
      </c>
      <c r="K12" s="16"/>
      <c r="L12" s="12">
        <v>0</v>
      </c>
      <c r="M12" s="21"/>
    </row>
    <row r="13" spans="1:13" ht="22.5" customHeight="1">
      <c r="A13" s="12"/>
      <c r="B13" s="12">
        <v>1</v>
      </c>
      <c r="C13" s="13" t="s">
        <v>81</v>
      </c>
      <c r="D13" s="13"/>
      <c r="F13" s="12" t="s">
        <v>0</v>
      </c>
      <c r="G13" s="6">
        <v>0.02</v>
      </c>
      <c r="H13" s="8">
        <f>SUM(B13*G13)</f>
        <v>0.02</v>
      </c>
      <c r="I13" s="12" t="s">
        <v>44</v>
      </c>
      <c r="J13" s="12" t="s">
        <v>82</v>
      </c>
      <c r="K13" s="16"/>
      <c r="L13" s="12">
        <v>0</v>
      </c>
      <c r="M13" s="21"/>
    </row>
    <row r="14" spans="1:13" ht="22.5" customHeight="1">
      <c r="A14" s="12"/>
      <c r="B14" s="12">
        <v>7.09</v>
      </c>
      <c r="C14" s="19" t="s">
        <v>69</v>
      </c>
      <c r="D14" s="13" t="s">
        <v>78</v>
      </c>
      <c r="F14" s="12" t="s">
        <v>68</v>
      </c>
      <c r="G14" s="6">
        <v>0.2</v>
      </c>
      <c r="H14" s="8">
        <f>SUM(B14*G14)</f>
        <v>1.4180000000000001</v>
      </c>
      <c r="I14" s="12"/>
      <c r="J14" s="12"/>
      <c r="K14" s="16"/>
      <c r="L14" s="12"/>
      <c r="M14" s="12"/>
    </row>
    <row r="15" spans="1:13" ht="27.75" customHeight="1">
      <c r="A15" s="12"/>
      <c r="B15" s="16">
        <v>1</v>
      </c>
      <c r="C15" s="13" t="s">
        <v>74</v>
      </c>
      <c r="D15" s="13" t="s">
        <v>58</v>
      </c>
      <c r="E15" s="8"/>
      <c r="F15" s="12"/>
      <c r="G15" s="8">
        <v>1.2</v>
      </c>
      <c r="H15" s="8">
        <f t="shared" si="1"/>
        <v>1.2</v>
      </c>
      <c r="I15" s="12" t="s">
        <v>57</v>
      </c>
      <c r="J15" s="12"/>
      <c r="K15" s="16" t="s">
        <v>34</v>
      </c>
      <c r="L15" s="12">
        <v>0.3</v>
      </c>
      <c r="M15" s="21"/>
    </row>
    <row r="16" spans="1:13" s="4" customFormat="1" ht="26.25" customHeight="1">
      <c r="A16" s="20"/>
      <c r="B16" s="21">
        <v>1</v>
      </c>
      <c r="C16" s="17" t="s">
        <v>63</v>
      </c>
      <c r="D16" s="17"/>
      <c r="E16" s="6"/>
      <c r="F16" s="12" t="s">
        <v>53</v>
      </c>
      <c r="G16" s="6">
        <v>0.04</v>
      </c>
      <c r="H16" s="8">
        <f t="shared" si="1"/>
        <v>0.04</v>
      </c>
      <c r="I16" s="12" t="s">
        <v>23</v>
      </c>
      <c r="J16" s="21">
        <v>253055</v>
      </c>
      <c r="K16" s="10"/>
      <c r="L16" s="12"/>
      <c r="M16" s="21"/>
    </row>
    <row r="17" spans="1:13" ht="22.5" customHeight="1">
      <c r="A17" s="12"/>
      <c r="B17" s="12">
        <v>3</v>
      </c>
      <c r="C17" s="13" t="s">
        <v>80</v>
      </c>
      <c r="D17" s="13"/>
      <c r="F17" s="12" t="s">
        <v>25</v>
      </c>
      <c r="G17" s="6">
        <v>0.035</v>
      </c>
      <c r="H17" s="8">
        <f t="shared" si="1"/>
        <v>0.10500000000000001</v>
      </c>
      <c r="I17" s="12" t="s">
        <v>23</v>
      </c>
      <c r="J17" s="12">
        <v>151975</v>
      </c>
      <c r="K17" s="16"/>
      <c r="L17" s="12">
        <v>0</v>
      </c>
      <c r="M17" s="12"/>
    </row>
    <row r="18" spans="1:13" ht="22.5" customHeight="1">
      <c r="A18" s="12"/>
      <c r="B18" s="12">
        <v>14</v>
      </c>
      <c r="C18" s="13" t="s">
        <v>7</v>
      </c>
      <c r="D18" s="13"/>
      <c r="F18" s="12" t="s">
        <v>6</v>
      </c>
      <c r="G18" s="8">
        <v>0.02</v>
      </c>
      <c r="H18" s="8">
        <f t="shared" si="1"/>
        <v>0.28</v>
      </c>
      <c r="I18" s="12" t="s">
        <v>23</v>
      </c>
      <c r="J18" s="12">
        <v>105707</v>
      </c>
      <c r="K18" s="16"/>
      <c r="L18" s="12">
        <v>0</v>
      </c>
      <c r="M18" s="12"/>
    </row>
    <row r="19" spans="1:13" ht="22.5" customHeight="1">
      <c r="A19" s="12"/>
      <c r="B19" s="12">
        <v>1</v>
      </c>
      <c r="C19" s="13" t="s">
        <v>9</v>
      </c>
      <c r="D19" s="13"/>
      <c r="F19" s="12" t="s">
        <v>8</v>
      </c>
      <c r="G19" s="8">
        <v>0.27</v>
      </c>
      <c r="H19" s="8">
        <f t="shared" si="1"/>
        <v>0.27</v>
      </c>
      <c r="I19" s="12" t="s">
        <v>26</v>
      </c>
      <c r="J19" s="12" t="s">
        <v>38</v>
      </c>
      <c r="K19" s="16"/>
      <c r="L19" s="12">
        <v>0</v>
      </c>
      <c r="M19" s="12"/>
    </row>
    <row r="20" spans="1:13" ht="22.5" customHeight="1">
      <c r="A20" s="12"/>
      <c r="B20" s="12">
        <v>1</v>
      </c>
      <c r="C20" s="19" t="s">
        <v>18</v>
      </c>
      <c r="D20" s="19" t="s">
        <v>79</v>
      </c>
      <c r="F20" s="12" t="s">
        <v>22</v>
      </c>
      <c r="G20" s="8">
        <v>3</v>
      </c>
      <c r="H20" s="8">
        <f t="shared" si="1"/>
        <v>3</v>
      </c>
      <c r="I20" s="12" t="s">
        <v>27</v>
      </c>
      <c r="J20" s="12"/>
      <c r="K20" s="16"/>
      <c r="L20" s="12">
        <v>0</v>
      </c>
      <c r="M20" s="21"/>
    </row>
    <row r="21" spans="1:13" ht="22.5" customHeight="1">
      <c r="A21" s="12"/>
      <c r="B21" s="12">
        <v>1</v>
      </c>
      <c r="C21" s="19" t="s">
        <v>75</v>
      </c>
      <c r="D21" s="19"/>
      <c r="F21" s="12"/>
      <c r="G21" s="8">
        <v>0.04</v>
      </c>
      <c r="H21" s="8">
        <f t="shared" si="1"/>
        <v>0.04</v>
      </c>
      <c r="I21" s="12"/>
      <c r="J21" s="12"/>
      <c r="K21" s="16"/>
      <c r="L21" s="12"/>
      <c r="M21" s="21"/>
    </row>
    <row r="22" spans="1:13" ht="22.5" customHeight="1">
      <c r="A22" s="12"/>
      <c r="B22" s="12">
        <v>1</v>
      </c>
      <c r="C22" s="19" t="s">
        <v>76</v>
      </c>
      <c r="D22" s="19"/>
      <c r="F22" s="12"/>
      <c r="G22" s="8">
        <v>0.07</v>
      </c>
      <c r="H22" s="8">
        <f t="shared" si="1"/>
        <v>0.07</v>
      </c>
      <c r="I22" s="12"/>
      <c r="J22" s="12"/>
      <c r="K22" s="16"/>
      <c r="L22" s="12"/>
      <c r="M22" s="21"/>
    </row>
    <row r="23" spans="1:13" ht="22.5" customHeight="1">
      <c r="A23" s="12"/>
      <c r="B23" s="12">
        <v>1</v>
      </c>
      <c r="C23" s="19" t="s">
        <v>73</v>
      </c>
      <c r="D23" s="19"/>
      <c r="F23" s="12"/>
      <c r="G23" s="8">
        <v>2</v>
      </c>
      <c r="H23" s="8">
        <f t="shared" si="1"/>
        <v>2</v>
      </c>
      <c r="I23" s="12"/>
      <c r="J23" s="12"/>
      <c r="K23" s="16"/>
      <c r="L23" s="12"/>
      <c r="M23" s="21"/>
    </row>
    <row r="24" spans="7:13" ht="22.5" customHeight="1">
      <c r="G24" s="8"/>
      <c r="H24" s="8"/>
      <c r="K24" s="3" t="s">
        <v>37</v>
      </c>
      <c r="L24" s="2">
        <v>5</v>
      </c>
      <c r="M24" s="2" t="s">
        <v>36</v>
      </c>
    </row>
    <row r="25" spans="7:13" ht="22.5" customHeight="1">
      <c r="G25" s="6" t="s">
        <v>21</v>
      </c>
      <c r="H25" s="6">
        <f>SUM(H3:H23)</f>
        <v>11.9075</v>
      </c>
      <c r="K25" s="2" t="s">
        <v>35</v>
      </c>
      <c r="L25" s="2">
        <v>5</v>
      </c>
      <c r="M25" s="2" t="s">
        <v>36</v>
      </c>
    </row>
    <row r="26" spans="7:13" ht="22.5" customHeight="1">
      <c r="G26" s="6" t="s">
        <v>52</v>
      </c>
      <c r="H26" s="22">
        <f>SUM(H25+L28)</f>
        <v>13.990833333333335</v>
      </c>
      <c r="K26" s="2" t="s">
        <v>46</v>
      </c>
      <c r="L26" s="24">
        <v>25</v>
      </c>
      <c r="M26" s="2" t="s">
        <v>47</v>
      </c>
    </row>
    <row r="27" spans="3:13" ht="22.5" customHeight="1">
      <c r="C27" s="14"/>
      <c r="D27" s="14"/>
      <c r="G27" s="6" t="s">
        <v>40</v>
      </c>
      <c r="H27" s="8">
        <v>45</v>
      </c>
      <c r="K27" s="2" t="s">
        <v>48</v>
      </c>
      <c r="L27" s="24">
        <f>SUM(L26/60)</f>
        <v>0.4166666666666667</v>
      </c>
      <c r="M27" s="2" t="s">
        <v>36</v>
      </c>
    </row>
    <row r="28" spans="3:12" ht="22.5" customHeight="1">
      <c r="C28" s="11"/>
      <c r="D28" s="11"/>
      <c r="F28" s="9"/>
      <c r="G28" s="6" t="s">
        <v>50</v>
      </c>
      <c r="H28" s="8">
        <f>SUM(H27-H26)</f>
        <v>31.009166666666665</v>
      </c>
      <c r="K28" s="2" t="s">
        <v>49</v>
      </c>
      <c r="L28" s="24">
        <f>SUM(L27*L25)</f>
        <v>2.0833333333333335</v>
      </c>
    </row>
    <row r="29" spans="7:8" ht="22.5" customHeight="1">
      <c r="G29" s="6"/>
      <c r="H29" s="6"/>
    </row>
    <row r="30" ht="22.5" customHeight="1">
      <c r="H30" s="23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Emily Lawver</cp:lastModifiedBy>
  <cp:lastPrinted>2019-10-29T18:21:50Z</cp:lastPrinted>
  <dcterms:created xsi:type="dcterms:W3CDTF">2018-09-26T03:22:25Z</dcterms:created>
  <dcterms:modified xsi:type="dcterms:W3CDTF">2021-05-10T21:30:33Z</dcterms:modified>
  <cp:category/>
  <cp:version/>
  <cp:contentType/>
  <cp:contentStatus/>
</cp:coreProperties>
</file>